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1 квартал 2022 года\"/>
    </mc:Choice>
  </mc:AlternateContent>
  <bookViews>
    <workbookView xWindow="-135" yWindow="45" windowWidth="11160" windowHeight="9480"/>
  </bookViews>
  <sheets>
    <sheet name="3.10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I26" i="2"/>
  <c r="G6" i="2" l="1"/>
  <c r="F6" i="2"/>
  <c r="H15" i="2"/>
  <c r="I15" i="2"/>
  <c r="J15" i="2"/>
  <c r="E15" i="2"/>
  <c r="J25" i="2" l="1"/>
  <c r="J27" i="2"/>
  <c r="J14" i="2"/>
  <c r="J10" i="2"/>
  <c r="E27" i="2"/>
  <c r="J23" i="2" l="1"/>
  <c r="J17" i="2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J13" i="2" l="1"/>
  <c r="I16" i="2" l="1"/>
  <c r="I14" i="2"/>
  <c r="I13" i="2"/>
  <c r="I11" i="2"/>
  <c r="I10" i="2"/>
  <c r="J8" i="2" l="1"/>
  <c r="J9" i="2"/>
  <c r="J11" i="2"/>
  <c r="J16" i="2"/>
  <c r="J18" i="2"/>
  <c r="H16" i="2"/>
  <c r="H14" i="2"/>
  <c r="H13" i="2"/>
  <c r="H10" i="2"/>
  <c r="E16" i="2"/>
  <c r="E14" i="2"/>
  <c r="E13" i="2"/>
  <c r="E10" i="2"/>
  <c r="H23" i="2"/>
  <c r="H24" i="2"/>
  <c r="H25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D5" i="2"/>
  <c r="I20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<sst xmlns="http://schemas.openxmlformats.org/spreadsheetml/2006/main" count="42" uniqueCount="35">
  <si>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</si>
  <si>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</si>
  <si>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</si>
  <si>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</si>
  <si>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</si>
  <si>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</si>
  <si>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</si>
  <si>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</si>
  <si>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</si>
  <si>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</si>
  <si>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</si>
  <si>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</si>
  <si>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</si>
  <si>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</si>
  <si>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</si>
  <si>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</si>
  <si>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</si>
  <si>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</si>
  <si>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</si>
  <si>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</si>
  <si>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</si>
  <si>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</si>
  <si>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</si>
  <si>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</si>
  <si>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</si>
  <si>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</si>
  <si>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</si>
  <si>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Исполнение за I квартал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</si>
  <si>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</si>
  <si>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Транспортный налог</t>
  </si>
  <si>
    <t>2021 год</t>
  </si>
  <si>
    <t>Безвозмездные поступления от государственных (муниципальных) организаций</t>
  </si>
  <si>
    <t>Анализ исполнения консолидированного бюджета Нижневартовского района по доходам в разрезе видов доходов за I квартал 2022 г. в сравнении с I кварталом 2021 г., тыс. рублей</t>
  </si>
  <si>
    <t>2022 год</t>
  </si>
  <si>
    <t>св.100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</si>
</sst>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6" sqref="G6"/>
    </sheetView>
  </sheetViews>
  <sheetFormatPr defaultColWidth="9.140625" defaultRowHeight="15" x14ac:dyDescent="0.25"/>
  <cols>
    <col min="1" max="1" width="0" style="1" hidden="1" customWidth="1"/>
    <col min="2" max="2" width="51.5703125" style="1" customWidth="1"/>
    <col min="3" max="3" width="15.7109375" style="29" customWidth="1"/>
    <col min="4" max="4" width="13.28515625" style="29" customWidth="1"/>
    <col min="5" max="5" width="13.140625" style="1" customWidth="1"/>
    <col min="6" max="6" width="15.85546875" style="29" customWidth="1"/>
    <col min="7" max="7" width="13.42578125" style="29" customWidth="1"/>
    <col min="8" max="8" width="13.28515625" style="1" customWidth="1"/>
    <col min="9" max="9" width="12.42578125" style="9" customWidth="1"/>
    <col min="10" max="10" width="10.28515625" style="9" customWidth="1"/>
    <col min="11" max="16384" width="9.140625" style="1"/>
  </cols>
  <sheetData>
    <row r="1" spans="1:10" s="29" customFormat="1" ht="49.5" customHeight="1" x14ac:dyDescent="0.25">
      <c r="A1" s="30"/>
      <c r="B1" s="34" t="s">
        <v>32</v>
      </c>
      <c r="C1" s="34"/>
      <c r="D1" s="34"/>
      <c r="E1" s="34"/>
      <c r="F1" s="34"/>
      <c r="G1" s="34"/>
      <c r="H1" s="34"/>
      <c r="I1" s="34"/>
      <c r="J1" s="34"/>
    </row>
    <row r="2" spans="1:10" ht="24" customHeight="1" x14ac:dyDescent="0.25">
      <c r="B2" s="36" t="s">
        <v>0</v>
      </c>
      <c r="C2" s="35" t="s">
        <v>30</v>
      </c>
      <c r="D2" s="35"/>
      <c r="E2" s="35"/>
      <c r="F2" s="38" t="s">
        <v>33</v>
      </c>
      <c r="G2" s="39"/>
      <c r="H2" s="40"/>
      <c r="I2" s="41" t="s">
        <v>21</v>
      </c>
      <c r="J2" s="41" t="s">
        <v>20</v>
      </c>
    </row>
    <row r="3" spans="1:10" ht="54.75" customHeight="1" x14ac:dyDescent="0.25">
      <c r="B3" s="37"/>
      <c r="C3" s="2" t="s">
        <v>18</v>
      </c>
      <c r="D3" s="2" t="s">
        <v>27</v>
      </c>
      <c r="E3" s="3" t="s">
        <v>12</v>
      </c>
      <c r="F3" s="32" t="s">
        <v>18</v>
      </c>
      <c r="G3" s="33" t="s">
        <v>27</v>
      </c>
      <c r="H3" s="3" t="s">
        <v>12</v>
      </c>
      <c r="I3" s="42"/>
      <c r="J3" s="42"/>
    </row>
    <row r="4" spans="1:10" ht="16.5" customHeight="1" x14ac:dyDescent="0.25">
      <c r="B4" s="4">
        <v>1</v>
      </c>
      <c r="C4" s="2">
        <v>2</v>
      </c>
      <c r="D4" s="2">
        <v>3</v>
      </c>
      <c r="E4" s="3">
        <v>4</v>
      </c>
      <c r="F4" s="32">
        <v>5</v>
      </c>
      <c r="G4" s="33">
        <v>6</v>
      </c>
      <c r="H4" s="3">
        <v>7</v>
      </c>
      <c r="I4" s="5">
        <v>8</v>
      </c>
      <c r="J4" s="5">
        <v>9</v>
      </c>
    </row>
    <row r="5" spans="1:10" x14ac:dyDescent="0.25">
      <c r="B5" s="6" t="s">
        <v>1</v>
      </c>
      <c r="C5" s="7">
        <f>C6+C19</f>
        <v>4395520.9000000004</v>
      </c>
      <c r="D5" s="7">
        <f>D6+D19</f>
        <v>1113459.0040000002</v>
      </c>
      <c r="E5" s="8">
        <f>D5/C5*100</f>
        <v>25.331673522471483</v>
      </c>
      <c r="F5" s="7">
        <f>F6+F19</f>
        <v>4555039.9000000004</v>
      </c>
      <c r="G5" s="7">
        <f>G6+G19</f>
        <v>1121430.497</v>
      </c>
      <c r="H5" s="8">
        <f>G5/F5*100</f>
        <v>24.619553760659702</v>
      </c>
      <c r="I5" s="7">
        <f>G5-D5</f>
        <v>7971.4929999997839</v>
      </c>
      <c r="J5" s="7">
        <f>G5/D5*100</f>
        <v>100.71592155358778</v>
      </c>
    </row>
    <row r="6" spans="1:10" s="9" customFormat="1" x14ac:dyDescent="0.25">
      <c r="B6" s="10" t="s">
        <v>7</v>
      </c>
      <c r="C6" s="7">
        <f>C8+C9+C10+C11+C12+C13+C14+C16+C17+C18+C15</f>
        <v>2396295.2999999998</v>
      </c>
      <c r="D6" s="7">
        <f>D8+D9+D10+D11+D12+D13+D14+D16+D17+D18+D15</f>
        <v>615566.92000000004</v>
      </c>
      <c r="E6" s="7">
        <f t="shared" ref="E6:E20" si="0">D6/C6*100</f>
        <v>25.688274729746375</v>
      </c>
      <c r="F6" s="7">
        <f>F8+F9+F10+F11+F12+F13+F14+F16+F18+F17+F15</f>
        <v>2552214</v>
      </c>
      <c r="G6" s="7">
        <f>G8+G9+G10+G11+G12+G13+G14+G16+G18+G17+G15</f>
        <v>658194.61499999999</v>
      </c>
      <c r="H6" s="7">
        <f t="shared" ref="H6:H20" si="1">G6/F6*100</f>
        <v>25.789162468351005</v>
      </c>
      <c r="I6" s="7">
        <f t="shared" ref="I6:I19" si="2">G6-D6</f>
        <v>42627.694999999949</v>
      </c>
      <c r="J6" s="7">
        <f t="shared" ref="J6:J12" si="3">G6/D6*100</f>
        <v>106.92494895599651</v>
      </c>
    </row>
    <row r="7" spans="1:10" s="9" customFormat="1" x14ac:dyDescent="0.25">
      <c r="B7" s="11" t="s">
        <v>2</v>
      </c>
      <c r="C7" s="12"/>
      <c r="D7" s="13"/>
      <c r="E7" s="13"/>
      <c r="F7" s="13"/>
      <c r="G7" s="13"/>
      <c r="H7" s="13"/>
      <c r="I7" s="13"/>
      <c r="J7" s="13"/>
    </row>
    <row r="8" spans="1:10" s="9" customFormat="1" x14ac:dyDescent="0.25">
      <c r="B8" s="11" t="s">
        <v>3</v>
      </c>
      <c r="C8" s="13">
        <v>1573075</v>
      </c>
      <c r="D8" s="13">
        <v>389995.049</v>
      </c>
      <c r="E8" s="13">
        <f t="shared" si="0"/>
        <v>24.791891613559429</v>
      </c>
      <c r="F8" s="13">
        <v>1650037</v>
      </c>
      <c r="G8" s="13">
        <v>453788.2</v>
      </c>
      <c r="H8" s="13">
        <f t="shared" si="1"/>
        <v>27.501698446762102</v>
      </c>
      <c r="I8" s="13">
        <f t="shared" si="2"/>
        <v>63793.151000000013</v>
      </c>
      <c r="J8" s="13">
        <f t="shared" si="3"/>
        <v>116.3574258605524</v>
      </c>
    </row>
    <row r="9" spans="1:10" s="9" customFormat="1" ht="27" customHeight="1" x14ac:dyDescent="0.25">
      <c r="B9" s="14" t="s">
        <v>5</v>
      </c>
      <c r="C9" s="13">
        <v>25525</v>
      </c>
      <c r="D9" s="13">
        <v>7679.0969999999998</v>
      </c>
      <c r="E9" s="13">
        <f t="shared" si="0"/>
        <v>30.084611165523995</v>
      </c>
      <c r="F9" s="13">
        <v>35843</v>
      </c>
      <c r="G9" s="13">
        <v>9568.6</v>
      </c>
      <c r="H9" s="13">
        <f t="shared" si="1"/>
        <v>26.695868091398602</v>
      </c>
      <c r="I9" s="13">
        <f t="shared" si="2"/>
        <v>1889.5030000000006</v>
      </c>
      <c r="J9" s="13">
        <f t="shared" si="3"/>
        <v>124.60579674927925</v>
      </c>
    </row>
    <row r="10" spans="1:10" s="9" customFormat="1" ht="30" x14ac:dyDescent="0.25">
      <c r="B10" s="14" t="s">
        <v>13</v>
      </c>
      <c r="C10" s="13">
        <v>58072</v>
      </c>
      <c r="D10" s="13">
        <v>11102.531999999999</v>
      </c>
      <c r="E10" s="13">
        <f t="shared" si="0"/>
        <v>19.118563162970105</v>
      </c>
      <c r="F10" s="13">
        <v>59814</v>
      </c>
      <c r="G10" s="13">
        <v>14792.1</v>
      </c>
      <c r="H10" s="13">
        <f t="shared" si="1"/>
        <v>24.730163506871303</v>
      </c>
      <c r="I10" s="13">
        <f t="shared" si="2"/>
        <v>3689.5680000000011</v>
      </c>
      <c r="J10" s="13">
        <f t="shared" si="3"/>
        <v>133.23177091495887</v>
      </c>
    </row>
    <row r="11" spans="1:10" s="9" customFormat="1" ht="30" x14ac:dyDescent="0.25">
      <c r="B11" s="14" t="s">
        <v>14</v>
      </c>
      <c r="C11" s="13">
        <v>0</v>
      </c>
      <c r="D11" s="13">
        <v>1429.3889999999999</v>
      </c>
      <c r="E11" s="13"/>
      <c r="F11" s="13">
        <v>0</v>
      </c>
      <c r="G11" s="13">
        <v>84.5</v>
      </c>
      <c r="H11" s="13"/>
      <c r="I11" s="13">
        <f t="shared" si="2"/>
        <v>-1344.8889999999999</v>
      </c>
      <c r="J11" s="13">
        <f t="shared" si="3"/>
        <v>5.9116167817158249</v>
      </c>
    </row>
    <row r="12" spans="1:10" s="9" customFormat="1" x14ac:dyDescent="0.25">
      <c r="B12" s="11" t="s">
        <v>4</v>
      </c>
      <c r="C12" s="13">
        <v>663</v>
      </c>
      <c r="D12" s="13">
        <v>31.056999999999999</v>
      </c>
      <c r="E12" s="13">
        <f t="shared" si="0"/>
        <v>4.6843137254901963</v>
      </c>
      <c r="F12" s="13">
        <v>614</v>
      </c>
      <c r="G12" s="13">
        <v>322.8</v>
      </c>
      <c r="H12" s="13">
        <f t="shared" si="1"/>
        <v>52.573289902280131</v>
      </c>
      <c r="I12" s="13">
        <f t="shared" si="2"/>
        <v>291.74299999999999</v>
      </c>
      <c r="J12" s="13" t="s">
        <v>34</v>
      </c>
    </row>
    <row r="13" spans="1:10" s="9" customFormat="1" ht="30" x14ac:dyDescent="0.25">
      <c r="B13" s="14" t="s">
        <v>15</v>
      </c>
      <c r="C13" s="13">
        <v>5490</v>
      </c>
      <c r="D13" s="13">
        <v>636.26300000000003</v>
      </c>
      <c r="E13" s="13">
        <f t="shared" si="0"/>
        <v>11.589489981785064</v>
      </c>
      <c r="F13" s="13">
        <v>2500</v>
      </c>
      <c r="G13" s="13">
        <v>701.6</v>
      </c>
      <c r="H13" s="13">
        <f t="shared" si="1"/>
        <v>28.064</v>
      </c>
      <c r="I13" s="13">
        <f t="shared" si="2"/>
        <v>65.336999999999989</v>
      </c>
      <c r="J13" s="13">
        <f t="shared" ref="J13:J15" si="4">G13/D13*100</f>
        <v>110.26886680507903</v>
      </c>
    </row>
    <row r="14" spans="1:10" s="9" customFormat="1" x14ac:dyDescent="0.25">
      <c r="B14" s="14" t="s">
        <v>16</v>
      </c>
      <c r="C14" s="13">
        <v>15536</v>
      </c>
      <c r="D14" s="13">
        <v>1765.547</v>
      </c>
      <c r="E14" s="13">
        <f t="shared" si="0"/>
        <v>11.364231462409887</v>
      </c>
      <c r="F14" s="13">
        <v>14744</v>
      </c>
      <c r="G14" s="13">
        <v>1780.5150000000001</v>
      </c>
      <c r="H14" s="13">
        <f t="shared" si="1"/>
        <v>12.076200488334237</v>
      </c>
      <c r="I14" s="13">
        <f t="shared" si="2"/>
        <v>14.968000000000075</v>
      </c>
      <c r="J14" s="13">
        <f t="shared" si="4"/>
        <v>100.84778258522714</v>
      </c>
    </row>
    <row r="15" spans="1:10" s="9" customFormat="1" x14ac:dyDescent="0.25">
      <c r="B15" s="14" t="s">
        <v>29</v>
      </c>
      <c r="C15" s="13">
        <v>9153</v>
      </c>
      <c r="D15" s="13">
        <v>1659.5889999999999</v>
      </c>
      <c r="E15" s="13">
        <f t="shared" si="0"/>
        <v>18.131639899486508</v>
      </c>
      <c r="F15" s="13">
        <v>9179</v>
      </c>
      <c r="G15" s="13">
        <v>1530.8</v>
      </c>
      <c r="H15" s="13">
        <f t="shared" si="1"/>
        <v>16.677197951846605</v>
      </c>
      <c r="I15" s="13">
        <f t="shared" si="2"/>
        <v>-128.78899999999999</v>
      </c>
      <c r="J15" s="13">
        <f t="shared" si="4"/>
        <v>92.239705131812755</v>
      </c>
    </row>
    <row r="16" spans="1:10" s="9" customFormat="1" x14ac:dyDescent="0.25">
      <c r="B16" s="11" t="s">
        <v>17</v>
      </c>
      <c r="C16" s="13">
        <v>44060</v>
      </c>
      <c r="D16" s="13">
        <v>8136.52</v>
      </c>
      <c r="E16" s="13">
        <f t="shared" si="0"/>
        <v>18.466908760780754</v>
      </c>
      <c r="F16" s="13">
        <v>44340</v>
      </c>
      <c r="G16" s="13">
        <v>8238.5</v>
      </c>
      <c r="H16" s="13">
        <f t="shared" si="1"/>
        <v>18.580288678394226</v>
      </c>
      <c r="I16" s="13">
        <f t="shared" si="2"/>
        <v>101.97999999999956</v>
      </c>
      <c r="J16" s="13">
        <f t="shared" ref="J16:J22" si="5">G16/D16*100</f>
        <v>101.25336138791523</v>
      </c>
    </row>
    <row r="17" spans="2:10" s="9" customFormat="1" x14ac:dyDescent="0.25">
      <c r="B17" s="11" t="s">
        <v>25</v>
      </c>
      <c r="C17" s="13">
        <v>3376</v>
      </c>
      <c r="D17" s="13">
        <v>848.47699999999998</v>
      </c>
      <c r="E17" s="13">
        <f t="shared" si="0"/>
        <v>25.132612559241707</v>
      </c>
      <c r="F17" s="13">
        <v>3540</v>
      </c>
      <c r="G17" s="13">
        <v>1081.2</v>
      </c>
      <c r="H17" s="13">
        <f t="shared" si="1"/>
        <v>30.542372881355934</v>
      </c>
      <c r="I17" s="13">
        <f t="shared" si="2"/>
        <v>232.72300000000007</v>
      </c>
      <c r="J17" s="13">
        <f t="shared" si="5"/>
        <v>127.42832156911739</v>
      </c>
    </row>
    <row r="18" spans="2:10" s="9" customFormat="1" x14ac:dyDescent="0.25">
      <c r="B18" s="11" t="s">
        <v>22</v>
      </c>
      <c r="C18" s="13">
        <v>661345.30000000005</v>
      </c>
      <c r="D18" s="13">
        <v>192283.4</v>
      </c>
      <c r="E18" s="13">
        <f t="shared" si="0"/>
        <v>29.074584789519182</v>
      </c>
      <c r="F18" s="13">
        <v>731603</v>
      </c>
      <c r="G18" s="13">
        <v>166305.79999999999</v>
      </c>
      <c r="H18" s="13">
        <f t="shared" si="1"/>
        <v>22.731700116046543</v>
      </c>
      <c r="I18" s="13">
        <f t="shared" si="2"/>
        <v>-25977.600000000006</v>
      </c>
      <c r="J18" s="13">
        <f t="shared" si="5"/>
        <v>86.489941409398824</v>
      </c>
    </row>
    <row r="19" spans="2:10" x14ac:dyDescent="0.25">
      <c r="B19" s="6" t="s">
        <v>11</v>
      </c>
      <c r="C19" s="7">
        <f>C20+C27+C28+C29+C26</f>
        <v>1999225.6</v>
      </c>
      <c r="D19" s="7">
        <f>D20+D27+D28+D29+D26</f>
        <v>497892.08400000003</v>
      </c>
      <c r="E19" s="15">
        <f t="shared" si="0"/>
        <v>24.904247124486602</v>
      </c>
      <c r="F19" s="7">
        <f>F20+F27+F28+F29+F26</f>
        <v>2002825.9000000001</v>
      </c>
      <c r="G19" s="7">
        <f>G20+G27+G28+G29+G26</f>
        <v>463235.88199999998</v>
      </c>
      <c r="H19" s="8">
        <f t="shared" si="1"/>
        <v>23.129113818629964</v>
      </c>
      <c r="I19" s="7">
        <f t="shared" si="2"/>
        <v>-34656.202000000048</v>
      </c>
      <c r="J19" s="7">
        <f t="shared" si="5"/>
        <v>93.039414942777029</v>
      </c>
    </row>
    <row r="20" spans="2:10" ht="30" x14ac:dyDescent="0.25">
      <c r="B20" s="16" t="s">
        <v>6</v>
      </c>
      <c r="C20" s="13">
        <f>C22+C23+C24+C25</f>
        <v>1996025.6</v>
      </c>
      <c r="D20" s="13">
        <f>D22+D23+D24+D25</f>
        <v>498485.94199999998</v>
      </c>
      <c r="E20" s="13">
        <f t="shared" si="0"/>
        <v>24.973925284325009</v>
      </c>
      <c r="F20" s="13">
        <f>F22+F23+F24+F25</f>
        <v>2002825.9000000001</v>
      </c>
      <c r="G20" s="13">
        <f>G22+G23+G24+G25</f>
        <v>463205.3</v>
      </c>
      <c r="H20" s="17">
        <f t="shared" si="1"/>
        <v>23.127586876123381</v>
      </c>
      <c r="I20" s="13">
        <f t="shared" ref="I20:I29" si="6">G20-D20</f>
        <v>-35280.641999999993</v>
      </c>
      <c r="J20" s="13">
        <f t="shared" si="5"/>
        <v>92.922439927102289</v>
      </c>
    </row>
    <row r="21" spans="2:10" x14ac:dyDescent="0.25">
      <c r="B21" s="16" t="s">
        <v>2</v>
      </c>
      <c r="C21" s="18"/>
      <c r="D21" s="13"/>
      <c r="E21" s="17"/>
      <c r="F21" s="13"/>
      <c r="G21" s="13"/>
      <c r="H21" s="17"/>
      <c r="I21" s="13"/>
      <c r="J21" s="13"/>
    </row>
    <row r="22" spans="2:10" s="22" customFormat="1" ht="30" x14ac:dyDescent="0.25">
      <c r="B22" s="19" t="s">
        <v>23</v>
      </c>
      <c r="C22" s="20">
        <v>0</v>
      </c>
      <c r="D22" s="20">
        <v>0</v>
      </c>
      <c r="E22" s="17"/>
      <c r="F22" s="20">
        <v>35183.9</v>
      </c>
      <c r="G22" s="20">
        <v>5457</v>
      </c>
      <c r="H22" s="21"/>
      <c r="I22" s="20">
        <f t="shared" si="6"/>
        <v>5457</v>
      </c>
      <c r="J22" s="13"/>
    </row>
    <row r="23" spans="2:10" ht="45" x14ac:dyDescent="0.25">
      <c r="B23" s="19" t="s">
        <v>8</v>
      </c>
      <c r="C23" s="20">
        <v>284922.3</v>
      </c>
      <c r="D23" s="20">
        <v>45141.430999999997</v>
      </c>
      <c r="E23" s="21">
        <f t="shared" ref="E23:E27" si="7">D23/C23*100</f>
        <v>15.843418012559916</v>
      </c>
      <c r="F23" s="20">
        <v>206226.2</v>
      </c>
      <c r="G23" s="20">
        <v>32917.1</v>
      </c>
      <c r="H23" s="21">
        <f t="shared" ref="H23:H27" si="8">G23/F23*100</f>
        <v>15.96164793804085</v>
      </c>
      <c r="I23" s="20">
        <f t="shared" si="6"/>
        <v>-12224.330999999998</v>
      </c>
      <c r="J23" s="20">
        <f t="shared" ref="J23:J27" si="9">G23/D23*100</f>
        <v>72.919930252100343</v>
      </c>
    </row>
    <row r="24" spans="2:10" ht="30" x14ac:dyDescent="0.25">
      <c r="B24" s="19" t="s">
        <v>19</v>
      </c>
      <c r="C24" s="20">
        <v>1666610.6</v>
      </c>
      <c r="D24" s="20">
        <v>442529.45</v>
      </c>
      <c r="E24" s="21">
        <f t="shared" si="7"/>
        <v>26.552660231490187</v>
      </c>
      <c r="F24" s="20">
        <v>1714216.7</v>
      </c>
      <c r="G24" s="20">
        <v>414489.4</v>
      </c>
      <c r="H24" s="21">
        <f t="shared" si="8"/>
        <v>24.179521760580215</v>
      </c>
      <c r="I24" s="20">
        <f t="shared" si="6"/>
        <v>-28040.049999999988</v>
      </c>
      <c r="J24" s="20">
        <f t="shared" si="9"/>
        <v>93.663687241606183</v>
      </c>
    </row>
    <row r="25" spans="2:10" x14ac:dyDescent="0.25">
      <c r="B25" s="23" t="s">
        <v>9</v>
      </c>
      <c r="C25" s="20">
        <v>44492.7</v>
      </c>
      <c r="D25" s="20">
        <v>10815.061</v>
      </c>
      <c r="E25" s="21">
        <f t="shared" si="7"/>
        <v>24.307495386883694</v>
      </c>
      <c r="F25" s="20">
        <v>47199.1</v>
      </c>
      <c r="G25" s="20">
        <v>10341.799999999999</v>
      </c>
      <c r="H25" s="21">
        <f t="shared" si="8"/>
        <v>21.91101101504054</v>
      </c>
      <c r="I25" s="20">
        <f t="shared" si="6"/>
        <v>-473.26100000000042</v>
      </c>
      <c r="J25" s="20">
        <f t="shared" si="9"/>
        <v>95.624056119517036</v>
      </c>
    </row>
    <row r="26" spans="2:10" ht="30" x14ac:dyDescent="0.25">
      <c r="B26" s="31" t="s">
        <v>31</v>
      </c>
      <c r="C26" s="13">
        <v>0</v>
      </c>
      <c r="D26" s="13">
        <v>24.324000000000002</v>
      </c>
      <c r="E26" s="17"/>
      <c r="F26" s="13">
        <v>0</v>
      </c>
      <c r="G26" s="13">
        <v>0</v>
      </c>
      <c r="H26" s="17"/>
      <c r="I26" s="13">
        <f t="shared" si="6"/>
        <v>-24.324000000000002</v>
      </c>
      <c r="J26" s="13"/>
    </row>
    <row r="27" spans="2:10" x14ac:dyDescent="0.25">
      <c r="B27" s="24" t="s">
        <v>10</v>
      </c>
      <c r="C27" s="13">
        <v>3200</v>
      </c>
      <c r="D27" s="13">
        <v>703.94899999999996</v>
      </c>
      <c r="E27" s="21">
        <f t="shared" si="7"/>
        <v>21.998406249999999</v>
      </c>
      <c r="F27" s="13">
        <v>0</v>
      </c>
      <c r="G27" s="13">
        <v>65.981999999999999</v>
      </c>
      <c r="H27" s="17"/>
      <c r="I27" s="13">
        <f t="shared" si="6"/>
        <v>-637.96699999999998</v>
      </c>
      <c r="J27" s="20">
        <f t="shared" si="9"/>
        <v>9.3731222006139667</v>
      </c>
    </row>
    <row r="28" spans="2:10" ht="60" x14ac:dyDescent="0.25">
      <c r="B28" s="25" t="s">
        <v>28</v>
      </c>
      <c r="C28" s="13">
        <v>0</v>
      </c>
      <c r="D28" s="13">
        <v>0</v>
      </c>
      <c r="E28" s="17" t="s">
        <v>26</v>
      </c>
      <c r="F28" s="13">
        <v>0</v>
      </c>
      <c r="G28" s="13">
        <v>4</v>
      </c>
      <c r="H28" s="17" t="s">
        <v>26</v>
      </c>
      <c r="I28" s="13">
        <f t="shared" si="6"/>
        <v>4</v>
      </c>
      <c r="J28" s="13"/>
    </row>
    <row r="29" spans="2:10" ht="45" x14ac:dyDescent="0.25">
      <c r="B29" s="25" t="s">
        <v>24</v>
      </c>
      <c r="C29" s="13">
        <v>0</v>
      </c>
      <c r="D29" s="13">
        <v>-1322.1310000000001</v>
      </c>
      <c r="E29" s="17" t="s">
        <v>26</v>
      </c>
      <c r="F29" s="13">
        <v>0</v>
      </c>
      <c r="G29" s="13">
        <v>-39.4</v>
      </c>
      <c r="H29" s="17" t="s">
        <v>26</v>
      </c>
      <c r="I29" s="13">
        <f t="shared" si="6"/>
        <v>1282.731</v>
      </c>
      <c r="J29" s="13">
        <f t="shared" ref="J29" si="10">G29/D29*100</f>
        <v>2.9800375303203688</v>
      </c>
    </row>
    <row r="30" spans="2:10" s="26" customFormat="1" x14ac:dyDescent="0.25">
      <c r="C30" s="27"/>
      <c r="D30" s="27"/>
      <c r="F30" s="27"/>
      <c r="G30" s="27"/>
      <c r="I30" s="28"/>
      <c r="J30" s="28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2022-04-12T11:28:43Z</cp:lastPrinted>
  <dcterms:created xsi:type="dcterms:W3CDTF">2015-05-06T07:14:08Z</dcterms:created>
  <dcterms:modified xsi:type="dcterms:W3CDTF">2022-04-12T11:35:26Z</dcterms:modified>
</cp:coreProperties>
</file>